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mueller5\Desktop\Desktop\"/>
    </mc:Choice>
  </mc:AlternateContent>
  <bookViews>
    <workbookView xWindow="0" yWindow="0" windowWidth="28800" windowHeight="11835"/>
  </bookViews>
  <sheets>
    <sheet name="Soybean Yield Estimator" sheetId="2" r:id="rId1"/>
    <sheet name="Corn Yield Estimator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2" l="1"/>
  <c r="G21" i="1" l="1"/>
  <c r="C21" i="1"/>
  <c r="C23" i="1"/>
  <c r="G2" i="1"/>
  <c r="G23" i="1"/>
  <c r="G26" i="1" l="1"/>
  <c r="I2" i="2" l="1"/>
  <c r="J25" i="2"/>
  <c r="B25" i="2"/>
  <c r="D27" i="2" l="1"/>
  <c r="D30" i="2" s="1"/>
</calcChain>
</file>

<file path=xl/sharedStrings.xml><?xml version="1.0" encoding="utf-8"?>
<sst xmlns="http://schemas.openxmlformats.org/spreadsheetml/2006/main" count="114" uniqueCount="70">
  <si>
    <t>County</t>
  </si>
  <si>
    <t>Seeds/Lbs</t>
  </si>
  <si>
    <t>Size</t>
  </si>
  <si>
    <t>Division Factor</t>
  </si>
  <si>
    <t>Region</t>
  </si>
  <si>
    <t>Large</t>
  </si>
  <si>
    <t>Date</t>
  </si>
  <si>
    <t>Irrigation</t>
  </si>
  <si>
    <t>Tillage</t>
  </si>
  <si>
    <t>Normal</t>
  </si>
  <si>
    <t>Previous Crop</t>
  </si>
  <si>
    <t>Row Spacing</t>
  </si>
  <si>
    <t>Growth Stage</t>
  </si>
  <si>
    <t>Small</t>
  </si>
  <si>
    <t>Pods per 1/10,000 Acres</t>
  </si>
  <si>
    <t xml:space="preserve"> </t>
  </si>
  <si>
    <t>Total</t>
  </si>
  <si>
    <t>Average</t>
  </si>
  <si>
    <t>Yield (13%)</t>
  </si>
  <si>
    <t>Moisture (%)</t>
  </si>
  <si>
    <t>Harvest Loss (%)</t>
  </si>
  <si>
    <t>Final Yield</t>
  </si>
  <si>
    <t>Notes</t>
  </si>
  <si>
    <t>Spacing</t>
  </si>
  <si>
    <t>Row 1</t>
  </si>
  <si>
    <t>Ear Count</t>
  </si>
  <si>
    <t>Rows</t>
  </si>
  <si>
    <t>Length</t>
  </si>
  <si>
    <t>Ear 1</t>
  </si>
  <si>
    <t>Ear 2</t>
  </si>
  <si>
    <t>Ear 3</t>
  </si>
  <si>
    <t>Ear 4</t>
  </si>
  <si>
    <t>Ear 5</t>
  </si>
  <si>
    <t>Yield (15.5%)</t>
  </si>
  <si>
    <t>Note:</t>
  </si>
  <si>
    <t>ft</t>
  </si>
  <si>
    <t>Row Spacing (inches)</t>
  </si>
  <si>
    <t>inches</t>
  </si>
  <si>
    <t>Average Kernels/Ear</t>
  </si>
  <si>
    <t>A</t>
  </si>
  <si>
    <t>B</t>
  </si>
  <si>
    <t>C</t>
  </si>
  <si>
    <t>Yield (bu/ac) = A * B / C</t>
  </si>
  <si>
    <t>Factor</t>
  </si>
  <si>
    <t>Kernel Size</t>
  </si>
  <si>
    <t>Kernels/Bu</t>
  </si>
  <si>
    <t>Kernal Weight Factor</t>
  </si>
  <si>
    <t>Large (Irrigated)</t>
  </si>
  <si>
    <t>Medium (Dryland)</t>
  </si>
  <si>
    <t>Small (Stress)</t>
  </si>
  <si>
    <t>If 15 or 10-inch rows, divide value in half and sample adjacent row</t>
  </si>
  <si>
    <t>If 6 to 8 inch rows, divide value by 4 and sample 4 rows side by side</t>
  </si>
  <si>
    <t>For dryland corn husk Ear 1, 6, 11, 15, &amp; 21</t>
  </si>
  <si>
    <t>For irrigated corn husk Ear 1, 7, 13, 19, &amp; 25</t>
  </si>
  <si>
    <t>Row 2 (Adjacent Row)</t>
  </si>
  <si>
    <t>Seeds per pod from two random plants from the plants you cut</t>
  </si>
  <si>
    <t>Row Length to Cut</t>
  </si>
  <si>
    <t>If less than 13%, enter moisture here</t>
  </si>
  <si>
    <t>Enter a minimum of 3%</t>
  </si>
  <si>
    <t>Custom</t>
  </si>
  <si>
    <t>Enter Factor for Yield Estimate Below</t>
  </si>
  <si>
    <t>Or Pick Seed Size</t>
  </si>
  <si>
    <t>The pre-harvest corn and soybean yield estimator tools</t>
  </si>
  <si>
    <t>You are free to use the spreadsheets</t>
  </si>
  <si>
    <t>Direct questions or comments to:</t>
  </si>
  <si>
    <t>Nathan Mueller, PhD, CCA</t>
  </si>
  <si>
    <t>Nebraska Extension Cropping Systems Educator</t>
  </si>
  <si>
    <t>1206 W 23rd St., Fremont NE 68025</t>
  </si>
  <si>
    <t>402-727-2775</t>
  </si>
  <si>
    <t>nathan.mueller@unl.edu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</si>
</sst>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Protection="1">
      <protection locked="0"/>
    </xf>
    <xf numFmtId="0" fontId="2" fillId="2" borderId="2" xfId="0" applyFont="1" applyFill="1" applyBorder="1"/>
    <xf numFmtId="164" fontId="0" fillId="2" borderId="2" xfId="0" applyNumberFormat="1" applyFill="1" applyBorder="1"/>
    <xf numFmtId="0" fontId="0" fillId="0" borderId="0" xfId="0" applyFill="1" applyBorder="1" applyAlignment="1">
      <alignment horizontal="center"/>
    </xf>
    <xf numFmtId="1" fontId="0" fillId="2" borderId="2" xfId="0" applyNumberFormat="1" applyFill="1" applyBorder="1"/>
    <xf numFmtId="0" fontId="0" fillId="3" borderId="2" xfId="0" applyFill="1" applyBorder="1" applyProtection="1">
      <protection locked="0"/>
    </xf>
    <xf numFmtId="1" fontId="2" fillId="2" borderId="2" xfId="0" applyNumberFormat="1" applyFont="1" applyFill="1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3" borderId="2" xfId="0" applyFill="1" applyBorder="1" applyAlignment="1" applyProtection="1">
      <alignment horizontal="left"/>
      <protection locked="0"/>
    </xf>
    <xf numFmtId="0" fontId="0" fillId="0" borderId="11" xfId="0" applyBorder="1"/>
    <xf numFmtId="14" fontId="0" fillId="3" borderId="2" xfId="0" applyNumberFormat="1" applyFill="1" applyBorder="1" applyAlignment="1" applyProtection="1">
      <alignment horizontal="left"/>
      <protection locked="0"/>
    </xf>
    <xf numFmtId="0" fontId="0" fillId="0" borderId="3" xfId="0" applyFill="1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2" borderId="2" xfId="0" applyFill="1" applyBorder="1"/>
    <xf numFmtId="164" fontId="0" fillId="2" borderId="2" xfId="0" applyNumberFormat="1" applyFill="1" applyBorder="1" applyAlignment="1">
      <alignment horizontal="center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0" xfId="0" applyFont="1" applyFill="1" applyBorder="1"/>
    <xf numFmtId="0" fontId="1" fillId="0" borderId="3" xfId="0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0" fillId="2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/>
    <xf numFmtId="3" fontId="0" fillId="2" borderId="2" xfId="0" applyNumberForma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2" fillId="0" borderId="2" xfId="0" applyFont="1" applyBorder="1"/>
    <xf numFmtId="0" fontId="0" fillId="0" borderId="3" xfId="0" applyBorder="1" applyAlignment="1"/>
    <xf numFmtId="2" fontId="0" fillId="3" borderId="4" xfId="0" applyNumberFormat="1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0" fillId="0" borderId="0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2" xfId="0" applyFill="1" applyBorder="1"/>
    <xf numFmtId="0" fontId="0" fillId="2" borderId="7" xfId="0" applyFill="1" applyBorder="1"/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8" xfId="0" applyFill="1" applyBorder="1" applyAlignment="1" applyProtection="1">
      <alignment horizontal="left" vertical="top"/>
      <protection locked="0"/>
    </xf>
    <xf numFmtId="0" fontId="0" fillId="3" borderId="9" xfId="0" applyFill="1" applyBorder="1" applyAlignment="1" applyProtection="1">
      <alignment horizontal="left" vertical="top"/>
      <protection locked="0"/>
    </xf>
    <xf numFmtId="0" fontId="0" fillId="3" borderId="6" xfId="0" applyFill="1" applyBorder="1" applyAlignment="1" applyProtection="1">
      <alignment horizontal="left" vertical="top"/>
      <protection locked="0"/>
    </xf>
    <xf numFmtId="0" fontId="0" fillId="3" borderId="10" xfId="0" applyFill="1" applyBorder="1" applyAlignment="1" applyProtection="1">
      <alignment horizontal="left" vertical="top"/>
      <protection locked="0"/>
    </xf>
    <xf numFmtId="0" fontId="0" fillId="3" borderId="12" xfId="0" applyFill="1" applyBorder="1" applyAlignment="1" applyProtection="1">
      <alignment horizontal="left" vertical="top"/>
      <protection locked="0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3" borderId="3" xfId="0" applyFill="1" applyBorder="1" applyAlignment="1" applyProtection="1">
      <alignment horizontal="left" vertical="top"/>
      <protection locked="0"/>
    </xf>
    <xf numFmtId="0" fontId="0" fillId="3" borderId="0" xfId="0" applyFill="1" applyBorder="1" applyAlignment="1" applyProtection="1">
      <alignment horizontal="left" vertical="top"/>
      <protection locked="0"/>
    </xf>
    <xf numFmtId="0" fontId="0" fillId="3" borderId="11" xfId="0" applyFill="1" applyBorder="1" applyAlignment="1" applyProtection="1">
      <alignment horizontal="left" vertical="top"/>
      <protection locked="0"/>
    </xf>
    <xf numFmtId="0" fontId="0" fillId="2" borderId="1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0" borderId="0" xfId="0" applyFont="1"/>
    <xf numFmtId="0" fontId="4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than.mueller@unl.ed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athan.mueller@unl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topLeftCell="A10" workbookViewId="0">
      <selection activeCell="A32" sqref="A32:K33"/>
    </sheetView>
  </sheetViews>
  <sheetFormatPr defaultRowHeight="15" x14ac:dyDescent="0.25"/>
  <cols>
    <col min="1" max="1" width="13.42578125" customWidth="1"/>
    <col min="2" max="2" width="19.140625" customWidth="1"/>
    <col min="3" max="3" width="15.140625" customWidth="1"/>
    <col min="4" max="4" width="10.5703125" bestFit="1" customWidth="1"/>
  </cols>
  <sheetData>
    <row r="1" spans="1:11" x14ac:dyDescent="0.25">
      <c r="A1" s="1" t="s">
        <v>0</v>
      </c>
      <c r="B1" s="17"/>
      <c r="C1" s="15"/>
      <c r="D1" s="15" t="s">
        <v>1</v>
      </c>
      <c r="E1" s="15" t="s">
        <v>2</v>
      </c>
      <c r="F1" s="15" t="s">
        <v>3</v>
      </c>
      <c r="G1" s="15"/>
      <c r="H1" s="15" t="s">
        <v>23</v>
      </c>
      <c r="I1" s="62" t="s">
        <v>56</v>
      </c>
      <c r="J1" s="62"/>
      <c r="K1" s="16"/>
    </row>
    <row r="2" spans="1:11" x14ac:dyDescent="0.25">
      <c r="A2" s="2" t="s">
        <v>4</v>
      </c>
      <c r="B2" s="17"/>
      <c r="C2" s="14"/>
      <c r="D2" s="57">
        <v>2500</v>
      </c>
      <c r="E2" s="58" t="s">
        <v>5</v>
      </c>
      <c r="F2" s="57">
        <v>15</v>
      </c>
      <c r="G2" s="14"/>
      <c r="H2" s="47">
        <v>30</v>
      </c>
      <c r="I2" s="61">
        <f>627.26/H2</f>
        <v>20.908666666666665</v>
      </c>
      <c r="J2" s="61"/>
      <c r="K2" s="18" t="s">
        <v>37</v>
      </c>
    </row>
    <row r="3" spans="1:11" ht="15" customHeight="1" x14ac:dyDescent="0.25">
      <c r="A3" s="2" t="s">
        <v>6</v>
      </c>
      <c r="B3" s="19"/>
      <c r="C3" s="14"/>
      <c r="D3" s="3">
        <v>2666</v>
      </c>
      <c r="E3" s="4"/>
      <c r="F3" s="3">
        <v>16</v>
      </c>
      <c r="G3" s="14"/>
      <c r="H3" s="74" t="s">
        <v>50</v>
      </c>
      <c r="I3" s="75"/>
      <c r="J3" s="75"/>
      <c r="K3" s="76"/>
    </row>
    <row r="4" spans="1:11" x14ac:dyDescent="0.25">
      <c r="A4" s="2" t="s">
        <v>7</v>
      </c>
      <c r="B4" s="17"/>
      <c r="C4" s="14"/>
      <c r="D4" s="3">
        <v>2833</v>
      </c>
      <c r="E4" s="4"/>
      <c r="F4" s="3">
        <v>17</v>
      </c>
      <c r="G4" s="14"/>
      <c r="H4" s="77"/>
      <c r="I4" s="78"/>
      <c r="J4" s="78"/>
      <c r="K4" s="79"/>
    </row>
    <row r="5" spans="1:11" ht="15" customHeight="1" x14ac:dyDescent="0.25">
      <c r="A5" s="2" t="s">
        <v>8</v>
      </c>
      <c r="B5" s="17"/>
      <c r="C5" s="14"/>
      <c r="D5" s="55">
        <v>3000</v>
      </c>
      <c r="E5" s="56" t="s">
        <v>9</v>
      </c>
      <c r="F5" s="55">
        <v>18</v>
      </c>
      <c r="G5" s="14"/>
      <c r="H5" s="74" t="s">
        <v>51</v>
      </c>
      <c r="I5" s="75"/>
      <c r="J5" s="75"/>
      <c r="K5" s="76"/>
    </row>
    <row r="6" spans="1:11" x14ac:dyDescent="0.25">
      <c r="A6" s="2" t="s">
        <v>10</v>
      </c>
      <c r="B6" s="17"/>
      <c r="C6" s="14"/>
      <c r="D6" s="3">
        <v>3166</v>
      </c>
      <c r="E6" s="4"/>
      <c r="F6" s="3">
        <v>19</v>
      </c>
      <c r="G6" s="14"/>
      <c r="H6" s="77"/>
      <c r="I6" s="78"/>
      <c r="J6" s="78"/>
      <c r="K6" s="79"/>
    </row>
    <row r="7" spans="1:11" x14ac:dyDescent="0.25">
      <c r="A7" s="2" t="s">
        <v>11</v>
      </c>
      <c r="B7" s="17"/>
      <c r="C7" s="14"/>
      <c r="D7" s="3">
        <v>3333</v>
      </c>
      <c r="E7" s="4"/>
      <c r="F7" s="3">
        <v>20</v>
      </c>
      <c r="G7" s="14"/>
      <c r="H7" s="14"/>
      <c r="I7" s="14"/>
      <c r="J7" s="14"/>
      <c r="K7" s="18"/>
    </row>
    <row r="8" spans="1:11" x14ac:dyDescent="0.25">
      <c r="A8" s="5" t="s">
        <v>12</v>
      </c>
      <c r="B8" s="17"/>
      <c r="C8" s="14"/>
      <c r="D8" s="54">
        <v>3500</v>
      </c>
      <c r="E8" s="59" t="s">
        <v>13</v>
      </c>
      <c r="F8" s="54">
        <v>21</v>
      </c>
      <c r="G8" s="86" t="s">
        <v>61</v>
      </c>
      <c r="H8" s="87"/>
      <c r="I8" s="53">
        <v>2900</v>
      </c>
      <c r="J8" s="60" t="s">
        <v>59</v>
      </c>
      <c r="K8" s="24">
        <f>1/(10000/I8/60)</f>
        <v>17.399999999999999</v>
      </c>
    </row>
    <row r="9" spans="1:11" x14ac:dyDescent="0.25">
      <c r="A9" s="2"/>
      <c r="B9" s="14"/>
      <c r="C9" s="14"/>
      <c r="D9" s="82" t="s">
        <v>60</v>
      </c>
      <c r="E9" s="82"/>
      <c r="F9" s="84">
        <v>18</v>
      </c>
      <c r="G9" s="85" t="s">
        <v>41</v>
      </c>
      <c r="H9" s="14"/>
      <c r="I9" s="14"/>
      <c r="J9" s="14"/>
      <c r="K9" s="18"/>
    </row>
    <row r="10" spans="1:11" x14ac:dyDescent="0.25">
      <c r="A10" s="2"/>
      <c r="B10" s="14"/>
      <c r="C10" s="14"/>
      <c r="D10" s="83"/>
      <c r="E10" s="83"/>
      <c r="F10" s="84"/>
      <c r="G10" s="85"/>
      <c r="H10" s="14"/>
      <c r="I10" s="14"/>
      <c r="J10" s="14"/>
      <c r="K10" s="18"/>
    </row>
    <row r="11" spans="1:11" x14ac:dyDescent="0.25">
      <c r="A11" s="2"/>
      <c r="B11" s="14"/>
      <c r="C11" s="14"/>
      <c r="D11" s="6"/>
      <c r="E11" s="6"/>
      <c r="F11" s="7"/>
      <c r="G11" s="14"/>
      <c r="H11" s="14"/>
      <c r="I11" s="14"/>
      <c r="J11" s="14"/>
      <c r="K11" s="18"/>
    </row>
    <row r="12" spans="1:11" x14ac:dyDescent="0.25">
      <c r="A12" s="37" t="s">
        <v>14</v>
      </c>
      <c r="B12" s="38"/>
      <c r="C12" s="14"/>
      <c r="D12" s="80" t="s">
        <v>55</v>
      </c>
      <c r="E12" s="80"/>
      <c r="F12" s="80"/>
      <c r="G12" s="80"/>
      <c r="H12" s="80"/>
      <c r="I12" s="80"/>
      <c r="J12" s="80"/>
      <c r="K12" s="81"/>
    </row>
    <row r="13" spans="1:11" x14ac:dyDescent="0.25">
      <c r="A13" s="28">
        <v>49</v>
      </c>
      <c r="B13" s="50"/>
      <c r="C13" s="14"/>
      <c r="D13" s="28">
        <v>3</v>
      </c>
      <c r="E13" s="50">
        <v>3</v>
      </c>
      <c r="F13" s="29">
        <v>3</v>
      </c>
      <c r="G13" s="50">
        <v>3</v>
      </c>
      <c r="H13" s="29">
        <v>2</v>
      </c>
      <c r="I13" s="50">
        <v>3</v>
      </c>
      <c r="J13" s="29"/>
      <c r="K13" s="50"/>
    </row>
    <row r="14" spans="1:11" x14ac:dyDescent="0.25">
      <c r="A14" s="30">
        <v>47</v>
      </c>
      <c r="B14" s="51"/>
      <c r="C14" s="14"/>
      <c r="D14" s="30">
        <v>3</v>
      </c>
      <c r="E14" s="51">
        <v>2</v>
      </c>
      <c r="F14" s="27">
        <v>2</v>
      </c>
      <c r="G14" s="51">
        <v>3</v>
      </c>
      <c r="H14" s="27">
        <v>2</v>
      </c>
      <c r="I14" s="51">
        <v>3</v>
      </c>
      <c r="J14" s="27"/>
      <c r="K14" s="51"/>
    </row>
    <row r="15" spans="1:11" x14ac:dyDescent="0.25">
      <c r="A15" s="30">
        <v>32</v>
      </c>
      <c r="B15" s="51"/>
      <c r="C15" s="14"/>
      <c r="D15" s="30">
        <v>2</v>
      </c>
      <c r="E15" s="51">
        <v>2</v>
      </c>
      <c r="F15" s="27">
        <v>3</v>
      </c>
      <c r="G15" s="51">
        <v>3</v>
      </c>
      <c r="H15" s="27">
        <v>3</v>
      </c>
      <c r="I15" s="51">
        <v>3</v>
      </c>
      <c r="J15" s="27"/>
      <c r="K15" s="51"/>
    </row>
    <row r="16" spans="1:11" x14ac:dyDescent="0.25">
      <c r="A16" s="30">
        <v>47</v>
      </c>
      <c r="B16" s="51"/>
      <c r="C16" s="14"/>
      <c r="D16" s="30">
        <v>3</v>
      </c>
      <c r="E16" s="51">
        <v>2</v>
      </c>
      <c r="F16" s="27">
        <v>3</v>
      </c>
      <c r="G16" s="51">
        <v>3</v>
      </c>
      <c r="H16" s="27">
        <v>2</v>
      </c>
      <c r="I16" s="51">
        <v>3</v>
      </c>
      <c r="J16" s="27"/>
      <c r="K16" s="51"/>
    </row>
    <row r="17" spans="1:11" x14ac:dyDescent="0.25">
      <c r="A17" s="30">
        <v>9</v>
      </c>
      <c r="B17" s="51"/>
      <c r="C17" s="14"/>
      <c r="D17" s="30">
        <v>2</v>
      </c>
      <c r="E17" s="51">
        <v>2</v>
      </c>
      <c r="F17" s="27"/>
      <c r="G17" s="51">
        <v>2</v>
      </c>
      <c r="H17" s="27">
        <v>3</v>
      </c>
      <c r="I17" s="51">
        <v>3</v>
      </c>
      <c r="J17" s="27"/>
      <c r="K17" s="51"/>
    </row>
    <row r="18" spans="1:11" x14ac:dyDescent="0.25">
      <c r="A18" s="30">
        <v>30</v>
      </c>
      <c r="B18" s="51"/>
      <c r="C18" s="14"/>
      <c r="D18" s="30">
        <v>1</v>
      </c>
      <c r="E18" s="51">
        <v>3</v>
      </c>
      <c r="F18" s="27">
        <v>2</v>
      </c>
      <c r="G18" s="51">
        <v>3</v>
      </c>
      <c r="H18" s="27">
        <v>1</v>
      </c>
      <c r="I18" s="51"/>
      <c r="J18" s="27"/>
      <c r="K18" s="51"/>
    </row>
    <row r="19" spans="1:11" x14ac:dyDescent="0.25">
      <c r="A19" s="30">
        <v>44</v>
      </c>
      <c r="B19" s="51"/>
      <c r="C19" s="14"/>
      <c r="D19" s="30">
        <v>3</v>
      </c>
      <c r="E19" s="51">
        <v>1</v>
      </c>
      <c r="F19" s="27">
        <v>1</v>
      </c>
      <c r="G19" s="51">
        <v>3</v>
      </c>
      <c r="H19" s="27">
        <v>2</v>
      </c>
      <c r="I19" s="51"/>
      <c r="J19" s="27"/>
      <c r="K19" s="51"/>
    </row>
    <row r="20" spans="1:11" x14ac:dyDescent="0.25">
      <c r="A20" s="30">
        <v>33</v>
      </c>
      <c r="B20" s="51"/>
      <c r="C20" s="14"/>
      <c r="D20" s="30">
        <v>3</v>
      </c>
      <c r="E20" s="51">
        <v>2</v>
      </c>
      <c r="F20" s="27">
        <v>3</v>
      </c>
      <c r="G20" s="51">
        <v>1</v>
      </c>
      <c r="H20" s="27">
        <v>3</v>
      </c>
      <c r="I20" s="51"/>
      <c r="J20" s="27"/>
      <c r="K20" s="51"/>
    </row>
    <row r="21" spans="1:11" x14ac:dyDescent="0.25">
      <c r="A21" s="30">
        <v>35</v>
      </c>
      <c r="B21" s="51"/>
      <c r="C21" s="14"/>
      <c r="D21" s="30">
        <v>3</v>
      </c>
      <c r="E21" s="51">
        <v>3</v>
      </c>
      <c r="F21" s="27">
        <v>3</v>
      </c>
      <c r="G21" s="51">
        <v>3</v>
      </c>
      <c r="H21" s="27">
        <v>3</v>
      </c>
      <c r="I21" s="51"/>
      <c r="J21" s="27"/>
      <c r="K21" s="51"/>
    </row>
    <row r="22" spans="1:11" x14ac:dyDescent="0.25">
      <c r="A22" s="30">
        <v>28</v>
      </c>
      <c r="B22" s="51"/>
      <c r="C22" s="14"/>
      <c r="D22" s="30">
        <v>3</v>
      </c>
      <c r="E22" s="51">
        <v>2</v>
      </c>
      <c r="F22" s="27">
        <v>3</v>
      </c>
      <c r="G22" s="51">
        <v>3</v>
      </c>
      <c r="H22" s="27">
        <v>3</v>
      </c>
      <c r="I22" s="51"/>
      <c r="J22" s="27"/>
      <c r="K22" s="51"/>
    </row>
    <row r="23" spans="1:11" x14ac:dyDescent="0.25">
      <c r="A23" s="30"/>
      <c r="B23" s="51"/>
      <c r="C23" s="14"/>
      <c r="D23" s="30">
        <v>2</v>
      </c>
      <c r="E23" s="51">
        <v>3</v>
      </c>
      <c r="F23" s="27">
        <v>2</v>
      </c>
      <c r="G23" s="51">
        <v>3</v>
      </c>
      <c r="H23" s="27">
        <v>3</v>
      </c>
      <c r="I23" s="51"/>
      <c r="J23" s="27"/>
      <c r="K23" s="51"/>
    </row>
    <row r="24" spans="1:11" x14ac:dyDescent="0.25">
      <c r="A24" s="31"/>
      <c r="B24" s="52"/>
      <c r="C24" s="14"/>
      <c r="D24" s="31">
        <v>4</v>
      </c>
      <c r="E24" s="52">
        <v>3</v>
      </c>
      <c r="F24" s="32">
        <v>2</v>
      </c>
      <c r="G24" s="52">
        <v>3</v>
      </c>
      <c r="H24" s="32">
        <v>2</v>
      </c>
      <c r="I24" s="52"/>
      <c r="J24" s="32"/>
      <c r="K24" s="52"/>
    </row>
    <row r="25" spans="1:11" x14ac:dyDescent="0.25">
      <c r="A25" s="37" t="s">
        <v>16</v>
      </c>
      <c r="B25" s="8">
        <f>SUM(A13:B24)</f>
        <v>354</v>
      </c>
      <c r="C25" s="40" t="s">
        <v>39</v>
      </c>
      <c r="D25" s="64" t="s">
        <v>17</v>
      </c>
      <c r="E25" s="65"/>
      <c r="F25" s="65"/>
      <c r="G25" s="65"/>
      <c r="H25" s="65"/>
      <c r="I25" s="65"/>
      <c r="J25" s="9">
        <f>AVERAGE(D13:K24)</f>
        <v>2.5625</v>
      </c>
      <c r="K25" s="40" t="s">
        <v>40</v>
      </c>
    </row>
    <row r="26" spans="1:11" x14ac:dyDescent="0.25">
      <c r="A26" s="2"/>
      <c r="B26" s="14"/>
      <c r="C26" s="14"/>
      <c r="D26" s="10"/>
      <c r="E26" s="14"/>
      <c r="F26" s="14"/>
      <c r="G26" s="14"/>
      <c r="H26" s="14"/>
      <c r="I26" s="14"/>
      <c r="J26" s="14"/>
      <c r="K26" s="18"/>
    </row>
    <row r="27" spans="1:11" x14ac:dyDescent="0.25">
      <c r="A27" s="2"/>
      <c r="B27" s="14"/>
      <c r="C27" s="14" t="s">
        <v>18</v>
      </c>
      <c r="D27" s="11">
        <f>B25*J25/F9</f>
        <v>50.395833333333336</v>
      </c>
      <c r="E27" s="14"/>
      <c r="F27" s="63" t="s">
        <v>42</v>
      </c>
      <c r="G27" s="63"/>
      <c r="H27" s="63"/>
      <c r="I27" s="14"/>
      <c r="J27" s="14"/>
      <c r="K27" s="18"/>
    </row>
    <row r="28" spans="1:11" x14ac:dyDescent="0.25">
      <c r="A28" s="2"/>
      <c r="B28" s="14"/>
      <c r="C28" s="14" t="s">
        <v>19</v>
      </c>
      <c r="D28" s="12">
        <v>10</v>
      </c>
      <c r="E28" s="46" t="s">
        <v>57</v>
      </c>
      <c r="F28" s="42"/>
      <c r="G28" s="42"/>
      <c r="H28" s="14"/>
      <c r="I28" s="14"/>
      <c r="J28" s="14"/>
      <c r="K28" s="18"/>
    </row>
    <row r="29" spans="1:11" x14ac:dyDescent="0.25">
      <c r="A29" s="2"/>
      <c r="B29" s="14"/>
      <c r="C29" s="14" t="s">
        <v>20</v>
      </c>
      <c r="D29" s="12">
        <v>5</v>
      </c>
      <c r="E29" s="72" t="s">
        <v>58</v>
      </c>
      <c r="F29" s="73"/>
      <c r="G29" s="73"/>
      <c r="H29" s="73"/>
      <c r="I29" s="14"/>
      <c r="J29" s="14"/>
      <c r="K29" s="18"/>
    </row>
    <row r="30" spans="1:11" x14ac:dyDescent="0.25">
      <c r="A30" s="2"/>
      <c r="B30" s="14"/>
      <c r="C30" s="38" t="s">
        <v>21</v>
      </c>
      <c r="D30" s="13">
        <f>(100-13)/(100-D28)*D27*((100-D29)/100)</f>
        <v>46.280173611111117</v>
      </c>
      <c r="E30" s="14"/>
      <c r="F30" s="14"/>
      <c r="G30" s="14"/>
      <c r="H30" s="14"/>
      <c r="I30" s="14"/>
      <c r="J30" s="14"/>
      <c r="K30" s="18"/>
    </row>
    <row r="31" spans="1:11" x14ac:dyDescent="0.25">
      <c r="A31" s="2" t="s">
        <v>22</v>
      </c>
      <c r="B31" s="14"/>
      <c r="C31" s="14"/>
      <c r="D31" s="14"/>
      <c r="E31" s="14"/>
      <c r="F31" s="14"/>
      <c r="G31" s="14"/>
      <c r="H31" s="14"/>
      <c r="I31" s="14"/>
      <c r="J31" s="14"/>
      <c r="K31" s="18"/>
    </row>
    <row r="32" spans="1:1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8"/>
    </row>
    <row r="33" spans="1:11" x14ac:dyDescent="0.25">
      <c r="A33" s="69"/>
      <c r="B33" s="70"/>
      <c r="C33" s="70"/>
      <c r="D33" s="70"/>
      <c r="E33" s="70"/>
      <c r="F33" s="70"/>
      <c r="G33" s="70"/>
      <c r="H33" s="70"/>
      <c r="I33" s="70"/>
      <c r="J33" s="70"/>
      <c r="K33" s="71"/>
    </row>
    <row r="35" spans="1:11" x14ac:dyDescent="0.25">
      <c r="A35" s="97" t="s">
        <v>62</v>
      </c>
    </row>
    <row r="37" spans="1:11" x14ac:dyDescent="0.25">
      <c r="A37" t="s">
        <v>63</v>
      </c>
    </row>
    <row r="38" spans="1:11" x14ac:dyDescent="0.25">
      <c r="A38" t="s">
        <v>64</v>
      </c>
    </row>
    <row r="40" spans="1:11" x14ac:dyDescent="0.25">
      <c r="A40" t="s">
        <v>65</v>
      </c>
    </row>
    <row r="41" spans="1:11" x14ac:dyDescent="0.25">
      <c r="A41" t="s">
        <v>66</v>
      </c>
    </row>
    <row r="42" spans="1:11" x14ac:dyDescent="0.25">
      <c r="A42" t="s">
        <v>67</v>
      </c>
    </row>
    <row r="43" spans="1:11" x14ac:dyDescent="0.25">
      <c r="A43" t="s">
        <v>68</v>
      </c>
    </row>
    <row r="44" spans="1:11" x14ac:dyDescent="0.25">
      <c r="A44" s="98" t="s">
        <v>69</v>
      </c>
    </row>
  </sheetData>
  <sheetProtection password="DD95" sheet="1" objects="1" scenarios="1" selectLockedCells="1"/>
  <mergeCells count="13">
    <mergeCell ref="I2:J2"/>
    <mergeCell ref="I1:J1"/>
    <mergeCell ref="F27:H27"/>
    <mergeCell ref="D25:I25"/>
    <mergeCell ref="A32:K33"/>
    <mergeCell ref="E29:H29"/>
    <mergeCell ref="H3:K4"/>
    <mergeCell ref="H5:K6"/>
    <mergeCell ref="D12:K12"/>
    <mergeCell ref="D9:E10"/>
    <mergeCell ref="F9:F10"/>
    <mergeCell ref="G9:G10"/>
    <mergeCell ref="G8:H8"/>
  </mergeCells>
  <hyperlinks>
    <hyperlink ref="A44" r:id="rId1"/>
  </hyperlinks>
  <pageMargins left="0.7" right="0.7" top="0.75" bottom="0.75" header="0.3" footer="0.3"/>
  <pageSetup orientation="landscape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29" sqref="A29:I33"/>
    </sheetView>
  </sheetViews>
  <sheetFormatPr defaultRowHeight="15" x14ac:dyDescent="0.25"/>
  <cols>
    <col min="1" max="1" width="13.42578125" bestFit="1" customWidth="1"/>
    <col min="2" max="2" width="20.42578125" bestFit="1" customWidth="1"/>
    <col min="6" max="6" width="20.42578125" bestFit="1" customWidth="1"/>
    <col min="7" max="7" width="10.85546875" bestFit="1" customWidth="1"/>
  </cols>
  <sheetData>
    <row r="1" spans="1:9" x14ac:dyDescent="0.25">
      <c r="A1" s="1" t="s">
        <v>0</v>
      </c>
      <c r="B1" s="17"/>
      <c r="C1" s="15"/>
      <c r="D1" s="15"/>
      <c r="E1" s="15"/>
      <c r="F1" s="48" t="s">
        <v>36</v>
      </c>
      <c r="G1" s="48" t="s">
        <v>27</v>
      </c>
      <c r="H1" s="15"/>
      <c r="I1" s="16"/>
    </row>
    <row r="2" spans="1:9" x14ac:dyDescent="0.25">
      <c r="A2" s="2" t="s">
        <v>4</v>
      </c>
      <c r="B2" s="17"/>
      <c r="C2" s="14"/>
      <c r="D2" s="14"/>
      <c r="E2" s="14"/>
      <c r="F2" s="26">
        <v>30</v>
      </c>
      <c r="G2" s="25">
        <f>6272.6/F2/12</f>
        <v>17.423888888888889</v>
      </c>
      <c r="H2" s="14" t="s">
        <v>35</v>
      </c>
      <c r="I2" s="18"/>
    </row>
    <row r="3" spans="1:9" x14ac:dyDescent="0.25">
      <c r="A3" s="2" t="s">
        <v>6</v>
      </c>
      <c r="B3" s="19"/>
      <c r="C3" s="14"/>
      <c r="D3" s="14"/>
      <c r="E3" s="14"/>
      <c r="F3" s="14" t="s">
        <v>15</v>
      </c>
      <c r="G3" s="14"/>
      <c r="H3" s="14"/>
      <c r="I3" s="18"/>
    </row>
    <row r="4" spans="1:9" x14ac:dyDescent="0.25">
      <c r="A4" s="2" t="s">
        <v>7</v>
      </c>
      <c r="B4" s="17"/>
      <c r="C4" s="14"/>
      <c r="D4" s="14"/>
      <c r="E4" s="14"/>
      <c r="F4" s="14" t="s">
        <v>44</v>
      </c>
      <c r="G4" s="14" t="s">
        <v>45</v>
      </c>
      <c r="H4" s="6" t="s">
        <v>43</v>
      </c>
      <c r="I4" s="18"/>
    </row>
    <row r="5" spans="1:9" x14ac:dyDescent="0.25">
      <c r="A5" s="2" t="s">
        <v>8</v>
      </c>
      <c r="B5" s="17"/>
      <c r="C5" s="14"/>
      <c r="D5" s="14"/>
      <c r="E5" s="14"/>
      <c r="F5" s="24" t="s">
        <v>49</v>
      </c>
      <c r="G5" s="43">
        <v>95000</v>
      </c>
      <c r="H5" s="39">
        <v>95</v>
      </c>
      <c r="I5" s="18"/>
    </row>
    <row r="6" spans="1:9" x14ac:dyDescent="0.25">
      <c r="A6" s="2" t="s">
        <v>10</v>
      </c>
      <c r="B6" s="17"/>
      <c r="C6" s="14"/>
      <c r="D6" s="14"/>
      <c r="E6" s="14"/>
      <c r="F6" s="24" t="s">
        <v>48</v>
      </c>
      <c r="G6" s="43">
        <v>85000</v>
      </c>
      <c r="H6" s="39">
        <v>85</v>
      </c>
      <c r="I6" s="18"/>
    </row>
    <row r="7" spans="1:9" x14ac:dyDescent="0.25">
      <c r="A7" s="2" t="s">
        <v>11</v>
      </c>
      <c r="B7" s="17"/>
      <c r="C7" s="14"/>
      <c r="D7" s="14"/>
      <c r="E7" s="14"/>
      <c r="F7" s="24" t="s">
        <v>47</v>
      </c>
      <c r="G7" s="43">
        <v>75000</v>
      </c>
      <c r="H7" s="39">
        <v>75</v>
      </c>
      <c r="I7" s="18"/>
    </row>
    <row r="8" spans="1:9" x14ac:dyDescent="0.25">
      <c r="A8" s="20" t="s">
        <v>12</v>
      </c>
      <c r="B8" s="17"/>
      <c r="C8" s="14"/>
      <c r="D8" s="14"/>
      <c r="E8" s="14"/>
      <c r="F8" s="14"/>
      <c r="G8" s="14"/>
      <c r="H8" s="14"/>
      <c r="I8" s="18"/>
    </row>
    <row r="9" spans="1:9" x14ac:dyDescent="0.25">
      <c r="A9" s="20"/>
      <c r="B9" s="49"/>
      <c r="C9" s="14"/>
      <c r="D9" s="14"/>
      <c r="E9" s="14"/>
      <c r="F9" s="14"/>
      <c r="G9" s="14"/>
      <c r="H9" s="14"/>
      <c r="I9" s="18"/>
    </row>
    <row r="10" spans="1:9" x14ac:dyDescent="0.25">
      <c r="A10" s="20"/>
      <c r="B10" s="94" t="s">
        <v>53</v>
      </c>
      <c r="C10" s="95"/>
      <c r="D10" s="96"/>
      <c r="E10" s="14"/>
      <c r="F10" s="94" t="s">
        <v>53</v>
      </c>
      <c r="G10" s="95"/>
      <c r="H10" s="96"/>
      <c r="I10" s="18"/>
    </row>
    <row r="11" spans="1:9" x14ac:dyDescent="0.25">
      <c r="A11" s="2"/>
      <c r="B11" s="94" t="s">
        <v>52</v>
      </c>
      <c r="C11" s="95"/>
      <c r="D11" s="96"/>
      <c r="E11" s="14"/>
      <c r="F11" s="94" t="s">
        <v>52</v>
      </c>
      <c r="G11" s="95"/>
      <c r="H11" s="96"/>
      <c r="I11" s="18"/>
    </row>
    <row r="12" spans="1:9" x14ac:dyDescent="0.25">
      <c r="A12" s="2"/>
      <c r="B12" s="88" t="s">
        <v>24</v>
      </c>
      <c r="C12" s="89"/>
      <c r="D12" s="90"/>
      <c r="E12" s="14"/>
      <c r="F12" s="88" t="s">
        <v>54</v>
      </c>
      <c r="G12" s="89"/>
      <c r="H12" s="90"/>
      <c r="I12" s="18"/>
    </row>
    <row r="13" spans="1:9" x14ac:dyDescent="0.25">
      <c r="A13" s="2"/>
      <c r="B13" s="21" t="s">
        <v>25</v>
      </c>
      <c r="C13" s="12">
        <v>25</v>
      </c>
      <c r="D13" s="40" t="s">
        <v>39</v>
      </c>
      <c r="E13" s="14"/>
      <c r="F13" s="21" t="s">
        <v>25</v>
      </c>
      <c r="G13" s="12">
        <v>26</v>
      </c>
      <c r="H13" s="40" t="s">
        <v>39</v>
      </c>
      <c r="I13" s="18"/>
    </row>
    <row r="14" spans="1:9" x14ac:dyDescent="0.25">
      <c r="A14" s="2"/>
      <c r="B14" s="2"/>
      <c r="C14" s="14" t="s">
        <v>26</v>
      </c>
      <c r="D14" s="18" t="s">
        <v>27</v>
      </c>
      <c r="E14" s="14"/>
      <c r="F14" s="2"/>
      <c r="G14" s="14" t="s">
        <v>26</v>
      </c>
      <c r="H14" s="18" t="s">
        <v>27</v>
      </c>
      <c r="I14" s="18"/>
    </row>
    <row r="15" spans="1:9" x14ac:dyDescent="0.25">
      <c r="A15" s="2"/>
      <c r="B15" s="21" t="s">
        <v>28</v>
      </c>
      <c r="C15" s="12">
        <v>16</v>
      </c>
      <c r="D15" s="12">
        <v>26</v>
      </c>
      <c r="E15" s="14"/>
      <c r="F15" s="21" t="s">
        <v>28</v>
      </c>
      <c r="G15" s="12">
        <v>16</v>
      </c>
      <c r="H15" s="12">
        <v>40</v>
      </c>
      <c r="I15" s="18"/>
    </row>
    <row r="16" spans="1:9" x14ac:dyDescent="0.25">
      <c r="A16" s="2"/>
      <c r="B16" s="21" t="s">
        <v>29</v>
      </c>
      <c r="C16" s="12">
        <v>18</v>
      </c>
      <c r="D16" s="12">
        <v>38</v>
      </c>
      <c r="E16" s="14"/>
      <c r="F16" s="21" t="s">
        <v>29</v>
      </c>
      <c r="G16" s="12">
        <v>16</v>
      </c>
      <c r="H16" s="12">
        <v>41</v>
      </c>
      <c r="I16" s="18"/>
    </row>
    <row r="17" spans="1:10" x14ac:dyDescent="0.25">
      <c r="A17" s="2"/>
      <c r="B17" s="21" t="s">
        <v>30</v>
      </c>
      <c r="C17" s="12">
        <v>16</v>
      </c>
      <c r="D17" s="12">
        <v>37</v>
      </c>
      <c r="E17" s="14"/>
      <c r="F17" s="21" t="s">
        <v>30</v>
      </c>
      <c r="G17" s="12">
        <v>16</v>
      </c>
      <c r="H17" s="12">
        <v>29</v>
      </c>
      <c r="I17" s="18"/>
    </row>
    <row r="18" spans="1:10" x14ac:dyDescent="0.25">
      <c r="A18" s="2"/>
      <c r="B18" s="21" t="s">
        <v>31</v>
      </c>
      <c r="C18" s="12">
        <v>14</v>
      </c>
      <c r="D18" s="12">
        <v>18</v>
      </c>
      <c r="E18" s="14"/>
      <c r="F18" s="21" t="s">
        <v>31</v>
      </c>
      <c r="G18" s="12">
        <v>16</v>
      </c>
      <c r="H18" s="12">
        <v>43</v>
      </c>
      <c r="I18" s="18"/>
    </row>
    <row r="19" spans="1:10" x14ac:dyDescent="0.25">
      <c r="A19" s="2"/>
      <c r="B19" s="21" t="s">
        <v>32</v>
      </c>
      <c r="C19" s="12">
        <v>16</v>
      </c>
      <c r="D19" s="12">
        <v>33</v>
      </c>
      <c r="E19" s="14"/>
      <c r="F19" s="21" t="s">
        <v>32</v>
      </c>
      <c r="G19" s="12">
        <v>18</v>
      </c>
      <c r="H19" s="12">
        <v>35</v>
      </c>
      <c r="I19" s="18"/>
    </row>
    <row r="20" spans="1:10" x14ac:dyDescent="0.25">
      <c r="A20" s="2"/>
      <c r="B20" s="21"/>
      <c r="C20" s="33"/>
      <c r="D20" s="34"/>
      <c r="E20" s="35"/>
      <c r="F20" s="36"/>
      <c r="G20" s="33"/>
      <c r="H20" s="34"/>
      <c r="I20" s="18"/>
    </row>
    <row r="21" spans="1:10" x14ac:dyDescent="0.25">
      <c r="A21" s="2"/>
      <c r="B21" s="2" t="s">
        <v>38</v>
      </c>
      <c r="C21" s="11">
        <f>((C15*D15)+(C16*D16)+(C17*D17)+(C18*D18)+(C19*D19))/5</f>
        <v>494.4</v>
      </c>
      <c r="D21" s="40" t="s">
        <v>40</v>
      </c>
      <c r="E21" s="14"/>
      <c r="F21" s="2" t="s">
        <v>38</v>
      </c>
      <c r="G21" s="11">
        <f>((G15*H15)+(G16*H16)+(G17*H17)+(G18*H18)+(G19*H19))/5</f>
        <v>615.6</v>
      </c>
      <c r="H21" s="40" t="s">
        <v>40</v>
      </c>
      <c r="I21" s="18"/>
    </row>
    <row r="22" spans="1:10" x14ac:dyDescent="0.25">
      <c r="A22" s="2"/>
      <c r="B22" s="44" t="s">
        <v>46</v>
      </c>
      <c r="C22" s="12">
        <v>75</v>
      </c>
      <c r="D22" s="40" t="s">
        <v>41</v>
      </c>
      <c r="E22" s="14"/>
      <c r="F22" s="44" t="s">
        <v>46</v>
      </c>
      <c r="G22" s="12">
        <v>75</v>
      </c>
      <c r="H22" s="40" t="s">
        <v>41</v>
      </c>
      <c r="I22" s="18"/>
      <c r="J22" t="s">
        <v>15</v>
      </c>
    </row>
    <row r="23" spans="1:10" x14ac:dyDescent="0.25">
      <c r="A23" s="2"/>
      <c r="B23" s="22" t="s">
        <v>33</v>
      </c>
      <c r="C23" s="11">
        <f>((C15*D15)+(C16*D16)+(C17*D17)+(C18*D18)+(C19*D19))/5*C13/C22</f>
        <v>164.8</v>
      </c>
      <c r="D23" s="23"/>
      <c r="E23" s="14"/>
      <c r="F23" s="22" t="s">
        <v>33</v>
      </c>
      <c r="G23" s="11">
        <f>((G15*H15)+(G16*H16)+(G17*H17)+(G18*H18)+(G19*H19))/5*G13/G22</f>
        <v>213.40800000000002</v>
      </c>
      <c r="H23" s="23"/>
      <c r="I23" s="18"/>
    </row>
    <row r="24" spans="1:10" x14ac:dyDescent="0.25">
      <c r="A24" s="2"/>
      <c r="B24" s="14"/>
      <c r="C24" s="14"/>
      <c r="D24" s="14"/>
      <c r="E24" s="14"/>
      <c r="F24" s="14"/>
      <c r="G24" s="14"/>
      <c r="H24" s="14"/>
      <c r="I24" s="18"/>
      <c r="J24" t="s">
        <v>15</v>
      </c>
    </row>
    <row r="25" spans="1:10" x14ac:dyDescent="0.25">
      <c r="A25" s="2"/>
      <c r="B25" s="14"/>
      <c r="C25" s="14"/>
      <c r="D25" s="14"/>
      <c r="E25" s="14"/>
      <c r="F25" s="41"/>
      <c r="G25" s="7"/>
      <c r="H25" s="14"/>
      <c r="I25" s="18"/>
    </row>
    <row r="26" spans="1:10" x14ac:dyDescent="0.25">
      <c r="A26" s="2"/>
      <c r="B26" s="63" t="s">
        <v>42</v>
      </c>
      <c r="C26" s="63"/>
      <c r="D26" s="63"/>
      <c r="E26" s="14"/>
      <c r="F26" s="45" t="s">
        <v>21</v>
      </c>
      <c r="G26" s="11">
        <f>AVERAGE(C23,G23)</f>
        <v>189.10400000000001</v>
      </c>
      <c r="H26" s="14"/>
      <c r="I26" s="18" t="s">
        <v>15</v>
      </c>
    </row>
    <row r="27" spans="1:10" x14ac:dyDescent="0.25">
      <c r="A27" s="2"/>
      <c r="B27" s="14"/>
      <c r="C27" s="14"/>
      <c r="D27" s="14"/>
      <c r="E27" s="14" t="s">
        <v>15</v>
      </c>
      <c r="F27" s="14"/>
      <c r="G27" s="14"/>
      <c r="H27" s="14"/>
      <c r="I27" s="18"/>
    </row>
    <row r="28" spans="1:10" x14ac:dyDescent="0.25">
      <c r="A28" s="2" t="s">
        <v>34</v>
      </c>
      <c r="B28" s="14" t="s">
        <v>15</v>
      </c>
      <c r="C28" s="14" t="s">
        <v>15</v>
      </c>
      <c r="D28" s="14"/>
      <c r="E28" s="14"/>
      <c r="F28" s="14"/>
      <c r="G28" s="14"/>
      <c r="H28" s="14"/>
      <c r="I28" s="18"/>
    </row>
    <row r="29" spans="1:10" x14ac:dyDescent="0.25">
      <c r="A29" s="66"/>
      <c r="B29" s="67"/>
      <c r="C29" s="67"/>
      <c r="D29" s="67"/>
      <c r="E29" s="67"/>
      <c r="F29" s="67"/>
      <c r="G29" s="67"/>
      <c r="H29" s="67"/>
      <c r="I29" s="68"/>
    </row>
    <row r="30" spans="1:10" x14ac:dyDescent="0.25">
      <c r="A30" s="91"/>
      <c r="B30" s="92"/>
      <c r="C30" s="92"/>
      <c r="D30" s="92"/>
      <c r="E30" s="92"/>
      <c r="F30" s="92"/>
      <c r="G30" s="92"/>
      <c r="H30" s="92"/>
      <c r="I30" s="93"/>
    </row>
    <row r="31" spans="1:10" x14ac:dyDescent="0.25">
      <c r="A31" s="91"/>
      <c r="B31" s="92"/>
      <c r="C31" s="92"/>
      <c r="D31" s="92"/>
      <c r="E31" s="92"/>
      <c r="F31" s="92"/>
      <c r="G31" s="92"/>
      <c r="H31" s="92"/>
      <c r="I31" s="93"/>
    </row>
    <row r="32" spans="1:10" x14ac:dyDescent="0.25">
      <c r="A32" s="91"/>
      <c r="B32" s="92"/>
      <c r="C32" s="92"/>
      <c r="D32" s="92"/>
      <c r="E32" s="92"/>
      <c r="F32" s="92"/>
      <c r="G32" s="92"/>
      <c r="H32" s="92"/>
      <c r="I32" s="93"/>
    </row>
    <row r="33" spans="1:9" x14ac:dyDescent="0.25">
      <c r="A33" s="69"/>
      <c r="B33" s="70"/>
      <c r="C33" s="70"/>
      <c r="D33" s="70"/>
      <c r="E33" s="70"/>
      <c r="F33" s="70"/>
      <c r="G33" s="70"/>
      <c r="H33" s="70"/>
      <c r="I33" s="71"/>
    </row>
    <row r="35" spans="1:9" x14ac:dyDescent="0.25">
      <c r="A35" s="97" t="s">
        <v>62</v>
      </c>
    </row>
    <row r="37" spans="1:9" x14ac:dyDescent="0.25">
      <c r="A37" t="s">
        <v>63</v>
      </c>
    </row>
    <row r="38" spans="1:9" x14ac:dyDescent="0.25">
      <c r="A38" t="s">
        <v>64</v>
      </c>
    </row>
    <row r="40" spans="1:9" x14ac:dyDescent="0.25">
      <c r="A40" t="s">
        <v>65</v>
      </c>
    </row>
    <row r="41" spans="1:9" x14ac:dyDescent="0.25">
      <c r="A41" t="s">
        <v>66</v>
      </c>
    </row>
    <row r="42" spans="1:9" x14ac:dyDescent="0.25">
      <c r="A42" t="s">
        <v>67</v>
      </c>
    </row>
    <row r="43" spans="1:9" x14ac:dyDescent="0.25">
      <c r="A43" t="s">
        <v>68</v>
      </c>
    </row>
    <row r="44" spans="1:9" x14ac:dyDescent="0.25">
      <c r="A44" s="98" t="s">
        <v>69</v>
      </c>
    </row>
  </sheetData>
  <sheetProtection password="DD95" sheet="1" objects="1" scenarios="1" selectLockedCells="1"/>
  <mergeCells count="8">
    <mergeCell ref="B10:D10"/>
    <mergeCell ref="F10:H10"/>
    <mergeCell ref="F11:H11"/>
    <mergeCell ref="B12:D12"/>
    <mergeCell ref="F12:H12"/>
    <mergeCell ref="A29:I33"/>
    <mergeCell ref="B26:D26"/>
    <mergeCell ref="B11:D11"/>
  </mergeCells>
  <hyperlinks>
    <hyperlink ref="A44" r:id="rId1"/>
  </hyperlinks>
  <pageMargins left="0.7" right="0.7" top="0.75" bottom="0.75" header="0.3" footer="0.3"/>
  <pageSetup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Soybean Yield Estimator</vt:lpstr>
      <vt:lpstr>Corn Yield Estimator</vt:lpstr>
    </vt:vector>
  </TitlesOfParts>
  <Company>UNL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Mueller</dc:creator>
  <cp:lastModifiedBy>Nathan Mueller</cp:lastModifiedBy>
  <cp:lastPrinted>2015-09-12T01:53:11Z</cp:lastPrinted>
  <dcterms:created xsi:type="dcterms:W3CDTF">2015-09-09T17:30:57Z</dcterms:created>
  <dcterms:modified xsi:type="dcterms:W3CDTF">2015-09-23T18:48:54Z</dcterms:modified>
</cp:coreProperties>
</file>